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ristidiep/Desktop/"/>
    </mc:Choice>
  </mc:AlternateContent>
  <xr:revisionPtr revIDLastSave="0" documentId="8_{BB7FB0A5-75A9-A24A-9B7F-ECA8D8031E79}" xr6:coauthVersionLast="34" xr6:coauthVersionMax="34" xr10:uidLastSave="{00000000-0000-0000-0000-000000000000}"/>
  <bookViews>
    <workbookView xWindow="4260" yWindow="3100" windowWidth="33060" windowHeight="19740" tabRatio="500" xr2:uid="{00000000-000D-0000-FFFF-FFFF00000000}"/>
  </bookViews>
  <sheets>
    <sheet name="Sheet1" sheetId="1" r:id="rId1"/>
  </sheets>
  <definedNames>
    <definedName name="_xlnm.Print_Area" localSheetId="0">Sheet1!$A$3:$N$57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1" l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N15" i="1"/>
  <c r="M15" i="1"/>
  <c r="L15" i="1"/>
  <c r="D16" i="1"/>
  <c r="E16" i="1"/>
  <c r="D17" i="1"/>
  <c r="E17" i="1"/>
  <c r="D18" i="1"/>
  <c r="E18" i="1"/>
  <c r="D19" i="1"/>
  <c r="E19" i="1" s="1"/>
  <c r="D20" i="1"/>
  <c r="E20" i="1"/>
  <c r="D21" i="1"/>
  <c r="E21" i="1"/>
  <c r="D22" i="1"/>
  <c r="E22" i="1"/>
  <c r="D23" i="1"/>
  <c r="E23" i="1" s="1"/>
  <c r="D24" i="1"/>
  <c r="E24" i="1"/>
  <c r="D25" i="1"/>
  <c r="E25" i="1"/>
  <c r="D26" i="1"/>
  <c r="E26" i="1"/>
  <c r="D27" i="1"/>
  <c r="E27" i="1" s="1"/>
  <c r="D28" i="1"/>
  <c r="E28" i="1" s="1"/>
  <c r="D15" i="1"/>
  <c r="E15" i="1"/>
</calcChain>
</file>

<file path=xl/sharedStrings.xml><?xml version="1.0" encoding="utf-8"?>
<sst xmlns="http://schemas.openxmlformats.org/spreadsheetml/2006/main" count="48" uniqueCount="41">
  <si>
    <t>g</t>
  </si>
  <si>
    <t>Point 5</t>
  </si>
  <si>
    <t>Point 4</t>
  </si>
  <si>
    <t>Point 3</t>
  </si>
  <si>
    <t>Point 2</t>
  </si>
  <si>
    <t>RAW</t>
  </si>
  <si>
    <t>Sensor Measurements</t>
  </si>
  <si>
    <t>TEROS 12</t>
  </si>
  <si>
    <t>Sensor Model</t>
  </si>
  <si>
    <t>Soil ID:</t>
  </si>
  <si>
    <t>Tray Weight (g)</t>
  </si>
  <si>
    <t>Dry Sample Weight (g)</t>
  </si>
  <si>
    <t>Logger Weight (g)</t>
  </si>
  <si>
    <t>Sensor(s) Weight (g)</t>
  </si>
  <si>
    <t>Saturation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</si>
  <si>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</si>
  <si>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</si>
  <si>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</si>
  <si>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</si>
  <si>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</si>
  <si>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</si>
  <si>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</si>
  <si>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</si>
  <si>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Sample + Sensor(s) + Container Weights</t>
  </si>
  <si>
    <t>Point 14</t>
  </si>
  <si>
    <t>Water wt</t>
  </si>
  <si>
    <t>Calculated VWC</t>
  </si>
  <si>
    <r>
      <t>Sample Volume (cm</t>
    </r>
    <r>
      <rPr>
        <b/>
        <vertAlign val="superscript"/>
        <sz val="11"/>
        <color theme="1"/>
        <rFont val="Akkurat Pro"/>
      </rPr>
      <t>3</t>
    </r>
    <r>
      <rPr>
        <b/>
        <sz val="11"/>
        <color theme="1"/>
        <rFont val="Akkurat Pro"/>
      </rPr>
      <t>)</t>
    </r>
  </si>
  <si>
    <r>
      <t>m</t>
    </r>
    <r>
      <rPr>
        <b/>
        <vertAlign val="superscript"/>
        <sz val="11"/>
        <color theme="1"/>
        <rFont val="Akkurat Pro"/>
      </rPr>
      <t>3</t>
    </r>
    <r>
      <rPr>
        <b/>
        <sz val="11"/>
        <color theme="1"/>
        <rFont val="Akkurat Pro"/>
      </rPr>
      <t xml:space="preserve"> m</t>
    </r>
    <r>
      <rPr>
        <b/>
        <vertAlign val="superscript"/>
        <sz val="11"/>
        <color theme="1"/>
        <rFont val="Akkurat Pro"/>
      </rPr>
      <t>-3</t>
    </r>
  </si>
  <si>
    <t>TEROS 12 - 4 cm</t>
  </si>
  <si>
    <t>A</t>
  </si>
  <si>
    <t>B</t>
  </si>
  <si>
    <t>TEROS 12 - 6 cm</t>
  </si>
  <si>
    <t>TEROS 12 - 8 cm</t>
  </si>
  <si>
    <t>Average</t>
  </si>
  <si>
    <t>4 cm</t>
  </si>
  <si>
    <t>6 cm</t>
  </si>
  <si>
    <t>8 cm</t>
  </si>
  <si>
    <t>Botanicoir 12 cm</t>
  </si>
  <si>
    <t>Drying Points</t>
  </si>
  <si>
    <t>Instructions: Please enter your information
into the cells with blue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</si>
</sst>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kkurat Pro"/>
    </font>
    <font>
      <b/>
      <sz val="11"/>
      <color theme="1"/>
      <name val="Akkurat Pro"/>
    </font>
    <font>
      <b/>
      <vertAlign val="superscript"/>
      <sz val="11"/>
      <color theme="1"/>
      <name val="Akkurat Pro"/>
    </font>
    <font>
      <b/>
      <sz val="11"/>
      <name val="Akkurat Pro"/>
    </font>
    <font>
      <b/>
      <sz val="11"/>
      <color theme="3" tint="0.39997558519241921"/>
      <name val="Akkurat Pro"/>
    </font>
    <font>
      <b/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0" fontId="3" fillId="2" borderId="0" xfId="0" applyFont="1" applyFill="1" applyProtection="1"/>
    <xf numFmtId="0" fontId="3" fillId="0" borderId="0" xfId="0" applyFont="1"/>
    <xf numFmtId="0" fontId="4" fillId="2" borderId="2" xfId="0" applyFont="1" applyFill="1" applyBorder="1"/>
    <xf numFmtId="0" fontId="3" fillId="2" borderId="0" xfId="0" applyFont="1" applyFill="1" applyBorder="1" applyAlignment="1" applyProtection="1"/>
    <xf numFmtId="1" fontId="3" fillId="2" borderId="0" xfId="0" applyNumberFormat="1" applyFont="1" applyFill="1" applyBorder="1" applyAlignment="1" applyProtection="1"/>
    <xf numFmtId="2" fontId="3" fillId="2" borderId="0" xfId="0" applyNumberFormat="1" applyFont="1" applyFill="1" applyBorder="1" applyAlignment="1" applyProtection="1"/>
    <xf numFmtId="0" fontId="4" fillId="2" borderId="0" xfId="0" applyFont="1" applyFill="1"/>
    <xf numFmtId="2" fontId="3" fillId="2" borderId="0" xfId="0" applyNumberFormat="1" applyFont="1" applyFill="1"/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1" fillId="2" borderId="0" xfId="41" applyFill="1"/>
    <xf numFmtId="2" fontId="6" fillId="2" borderId="1" xfId="0" applyNumberFormat="1" applyFont="1" applyFill="1" applyBorder="1"/>
    <xf numFmtId="1" fontId="6" fillId="0" borderId="0" xfId="0" applyNumberFormat="1" applyFont="1"/>
    <xf numFmtId="1" fontId="6" fillId="0" borderId="1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166" fontId="6" fillId="2" borderId="4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2" borderId="0" xfId="0" applyFont="1" applyFill="1" applyBorder="1" applyAlignment="1" applyProtection="1">
      <protection hidden="1"/>
    </xf>
    <xf numFmtId="0" fontId="3" fillId="2" borderId="0" xfId="0" applyFont="1" applyFill="1" applyProtection="1">
      <protection hidden="1"/>
    </xf>
    <xf numFmtId="1" fontId="6" fillId="0" borderId="3" xfId="0" applyNumberFormat="1" applyFont="1" applyBorder="1"/>
    <xf numFmtId="0" fontId="3" fillId="4" borderId="0" xfId="0" applyFont="1" applyFill="1" applyAlignment="1" applyProtection="1">
      <alignment horizontal="left" vertical="top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/>
    <cellStyle name="Normal" xfId="0" builtinId="0"/>
  </cellStyles>
  <dxfs count="3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236192"/>
      <color rgb="FFA997BE"/>
      <color rgb="FFB84E4C"/>
      <color rgb="FF547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kkurat Pro"/>
                <a:ea typeface="+mn-ea"/>
                <a:cs typeface="Akkurat Pro"/>
              </a:defRPr>
            </a:pPr>
            <a:r>
              <a:rPr lang="en-US">
                <a:latin typeface="Akkurat Pro"/>
                <a:cs typeface="Akkurat Pro"/>
              </a:rPr>
              <a:t>Coir</a:t>
            </a:r>
            <a:r>
              <a:rPr lang="en-US" baseline="0">
                <a:latin typeface="Akkurat Pro"/>
                <a:cs typeface="Akkurat Pro"/>
              </a:rPr>
              <a:t> </a:t>
            </a:r>
            <a:r>
              <a:rPr lang="en-US">
                <a:latin typeface="Akkurat Pro"/>
                <a:cs typeface="Akkurat Pro"/>
              </a:rPr>
              <a:t>Calibration</a:t>
            </a:r>
          </a:p>
        </c:rich>
      </c:tx>
      <c:layout>
        <c:manualLayout>
          <c:xMode val="edge"/>
          <c:yMode val="edge"/>
          <c:x val="0.46972442027435701"/>
          <c:y val="2.99786183645644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301896975431202E-2"/>
          <c:y val="0.116959761439363"/>
          <c:w val="0.85816621739447196"/>
          <c:h val="0.7542447138531089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Sheet1!$L$13</c:f>
              <c:strCache>
                <c:ptCount val="1"/>
                <c:pt idx="0">
                  <c:v>4 cm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236192"/>
              </a:solidFill>
              <a:ln>
                <a:noFill/>
              </a:ln>
            </c:spPr>
          </c:marker>
          <c:trendline>
            <c:name>4 cm Calibration</c:name>
            <c:spPr>
              <a:ln>
                <a:solidFill>
                  <a:srgbClr val="236192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3327250336660401"/>
                  <c:y val="0.4825885836283920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236192"/>
                        </a:solidFill>
                        <a:latin typeface="Akkurat Pro"/>
                        <a:cs typeface="Akkurat Pro"/>
                      </a:defRPr>
                    </a:pPr>
                    <a:r>
                      <a:rPr lang="en-US" baseline="0">
                        <a:solidFill>
                          <a:srgbClr val="236192"/>
                        </a:solidFill>
                        <a:latin typeface="Akkurat Pro"/>
                        <a:cs typeface="Akkurat Pro"/>
                      </a:rPr>
                      <a:t>4 cm Calibration: y = -2E-07x</a:t>
                    </a:r>
                    <a:r>
                      <a:rPr lang="en-US" baseline="30000">
                        <a:solidFill>
                          <a:srgbClr val="236192"/>
                        </a:solidFill>
                        <a:latin typeface="Akkurat Pro"/>
                        <a:cs typeface="Akkurat Pro"/>
                      </a:rPr>
                      <a:t>2</a:t>
                    </a:r>
                    <a:r>
                      <a:rPr lang="en-US" baseline="0">
                        <a:solidFill>
                          <a:srgbClr val="236192"/>
                        </a:solidFill>
                        <a:latin typeface="Akkurat Pro"/>
                        <a:cs typeface="Akkurat Pro"/>
                      </a:rPr>
                      <a:t> + 0.0013x - 1.7414
R² = 0.97013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Sheet1!$L$15:$L$28</c:f>
              <c:numCache>
                <c:formatCode>0</c:formatCode>
                <c:ptCount val="14"/>
                <c:pt idx="0">
                  <c:v>3222.5</c:v>
                </c:pt>
                <c:pt idx="1">
                  <c:v>3226</c:v>
                </c:pt>
                <c:pt idx="2">
                  <c:v>3141</c:v>
                </c:pt>
                <c:pt idx="3">
                  <c:v>3009</c:v>
                </c:pt>
                <c:pt idx="4">
                  <c:v>2901</c:v>
                </c:pt>
                <c:pt idx="5">
                  <c:v>2676</c:v>
                </c:pt>
                <c:pt idx="6">
                  <c:v>2579</c:v>
                </c:pt>
                <c:pt idx="7">
                  <c:v>2265.5</c:v>
                </c:pt>
                <c:pt idx="8">
                  <c:v>2212</c:v>
                </c:pt>
                <c:pt idx="9">
                  <c:v>2182.5</c:v>
                </c:pt>
                <c:pt idx="10">
                  <c:v>2096.5</c:v>
                </c:pt>
                <c:pt idx="11">
                  <c:v>2078.5</c:v>
                </c:pt>
                <c:pt idx="12">
                  <c:v>2041.5</c:v>
                </c:pt>
                <c:pt idx="13">
                  <c:v>1971</c:v>
                </c:pt>
              </c:numCache>
            </c:numRef>
          </c:xVal>
          <c:yVal>
            <c:numRef>
              <c:f>Sheet1!$E$15:$E$28</c:f>
              <c:numCache>
                <c:formatCode>0.00</c:formatCode>
                <c:ptCount val="14"/>
                <c:pt idx="0">
                  <c:v>0.8868778280542986</c:v>
                </c:pt>
                <c:pt idx="1">
                  <c:v>0.82782805429864248</c:v>
                </c:pt>
                <c:pt idx="2">
                  <c:v>0.74374057315233788</c:v>
                </c:pt>
                <c:pt idx="3">
                  <c:v>0.70395927601809949</c:v>
                </c:pt>
                <c:pt idx="4">
                  <c:v>0.6767471091000502</c:v>
                </c:pt>
                <c:pt idx="5">
                  <c:v>0.60175967823026644</c:v>
                </c:pt>
                <c:pt idx="6">
                  <c:v>0.55316742081447967</c:v>
                </c:pt>
                <c:pt idx="7">
                  <c:v>0.4595399698340874</c:v>
                </c:pt>
                <c:pt idx="8">
                  <c:v>0.42008547008547004</c:v>
                </c:pt>
                <c:pt idx="9">
                  <c:v>0.36779788838612365</c:v>
                </c:pt>
                <c:pt idx="10">
                  <c:v>0.30746606334841625</c:v>
                </c:pt>
                <c:pt idx="11">
                  <c:v>0.26297134238310704</c:v>
                </c:pt>
                <c:pt idx="12">
                  <c:v>0.22727501256913019</c:v>
                </c:pt>
                <c:pt idx="13">
                  <c:v>0.1695827048768225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2B-DE43-BE17-24D85A1BFFDF}"/>
            </c:ext>
          </c:extLst>
        </c:ser>
        <c:ser>
          <c:idx val="1"/>
          <c:order val="1"/>
          <c:tx>
            <c:strRef>
              <c:f>Sheet1!$M$13</c:f>
              <c:strCache>
                <c:ptCount val="1"/>
                <c:pt idx="0">
                  <c:v>6 cm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trendline>
            <c:name>6 cm Calibration</c:name>
            <c:spPr>
              <a:ln>
                <a:solidFill>
                  <a:schemeClr val="bg1">
                    <a:lumMod val="65000"/>
                  </a:schemeClr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42150023135731901"/>
                  <c:y val="0.124358331289951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>
                            <a:lumMod val="65000"/>
                          </a:schemeClr>
                        </a:solidFill>
                      </a:defRPr>
                    </a:pPr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6 cm Calibration = -2E-07x</a:t>
                    </a:r>
                    <a:r>
                      <a:rPr lang="en-US" baseline="3000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2</a:t>
                    </a:r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 + 0.0018x - 2.3604
R² = 0.99091</a:t>
                    </a:r>
                    <a:endParaRPr lang="en-US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Sheet1!$M$15:$M$28</c:f>
              <c:numCache>
                <c:formatCode>0</c:formatCode>
                <c:ptCount val="14"/>
                <c:pt idx="0">
                  <c:v>3200</c:v>
                </c:pt>
                <c:pt idx="1">
                  <c:v>3109</c:v>
                </c:pt>
                <c:pt idx="2">
                  <c:v>2770</c:v>
                </c:pt>
                <c:pt idx="3">
                  <c:v>2699</c:v>
                </c:pt>
                <c:pt idx="4">
                  <c:v>2671.5</c:v>
                </c:pt>
                <c:pt idx="5">
                  <c:v>2587</c:v>
                </c:pt>
                <c:pt idx="6">
                  <c:v>2555</c:v>
                </c:pt>
                <c:pt idx="7">
                  <c:v>2300.5</c:v>
                </c:pt>
                <c:pt idx="8">
                  <c:v>2236.5</c:v>
                </c:pt>
                <c:pt idx="9">
                  <c:v>2184.5</c:v>
                </c:pt>
                <c:pt idx="10">
                  <c:v>2082.5</c:v>
                </c:pt>
                <c:pt idx="11">
                  <c:v>2054</c:v>
                </c:pt>
                <c:pt idx="12">
                  <c:v>2012</c:v>
                </c:pt>
                <c:pt idx="13">
                  <c:v>1962</c:v>
                </c:pt>
              </c:numCache>
            </c:numRef>
          </c:xVal>
          <c:yVal>
            <c:numRef>
              <c:f>Sheet1!$E$15:$E$28</c:f>
              <c:numCache>
                <c:formatCode>0.00</c:formatCode>
                <c:ptCount val="14"/>
                <c:pt idx="0">
                  <c:v>0.8868778280542986</c:v>
                </c:pt>
                <c:pt idx="1">
                  <c:v>0.82782805429864248</c:v>
                </c:pt>
                <c:pt idx="2">
                  <c:v>0.74374057315233788</c:v>
                </c:pt>
                <c:pt idx="3">
                  <c:v>0.70395927601809949</c:v>
                </c:pt>
                <c:pt idx="4">
                  <c:v>0.6767471091000502</c:v>
                </c:pt>
                <c:pt idx="5">
                  <c:v>0.60175967823026644</c:v>
                </c:pt>
                <c:pt idx="6">
                  <c:v>0.55316742081447967</c:v>
                </c:pt>
                <c:pt idx="7">
                  <c:v>0.4595399698340874</c:v>
                </c:pt>
                <c:pt idx="8">
                  <c:v>0.42008547008547004</c:v>
                </c:pt>
                <c:pt idx="9">
                  <c:v>0.36779788838612365</c:v>
                </c:pt>
                <c:pt idx="10">
                  <c:v>0.30746606334841625</c:v>
                </c:pt>
                <c:pt idx="11">
                  <c:v>0.26297134238310704</c:v>
                </c:pt>
                <c:pt idx="12">
                  <c:v>0.22727501256913019</c:v>
                </c:pt>
                <c:pt idx="13">
                  <c:v>0.1695827048768225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2B-DE43-BE17-24D85A1BFFDF}"/>
            </c:ext>
          </c:extLst>
        </c:ser>
        <c:ser>
          <c:idx val="3"/>
          <c:order val="2"/>
          <c:tx>
            <c:strRef>
              <c:f>Sheet1!$N$13</c:f>
              <c:strCache>
                <c:ptCount val="1"/>
                <c:pt idx="0">
                  <c:v>8 cm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trendline>
            <c:name>8 cm Calibration</c:name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7563393056517902"/>
                  <c:y val="-1.6148046859088099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accent3">
                            <a:lumMod val="75000"/>
                          </a:schemeClr>
                        </a:solidFill>
                        <a:latin typeface="Akkurat Pro"/>
                        <a:cs typeface="Akkurat Pro"/>
                      </a:defRPr>
                    </a:pPr>
                    <a:r>
                      <a:rPr lang="en-US" sz="1000" b="0" i="0" u="none" strike="noStrike" baseline="0">
                        <a:solidFill>
                          <a:schemeClr val="accent3">
                            <a:lumMod val="75000"/>
                          </a:schemeClr>
                        </a:solidFill>
                        <a:effectLst/>
                        <a:latin typeface="Akkurat Pro"/>
                        <a:cs typeface="Akkurat Pro"/>
                      </a:rPr>
                      <a:t>8 cm Calibration</a:t>
                    </a:r>
                    <a:r>
                      <a:rPr lang="en-US" sz="1000" b="0" i="0" u="none" strike="noStrike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Akkurat Pro"/>
                        <a:cs typeface="Akkurat Pro"/>
                      </a:rPr>
                      <a:t> </a:t>
                    </a:r>
                    <a:r>
                      <a:rPr lang="en-US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Akkurat Pro"/>
                        <a:cs typeface="Akkurat Pro"/>
                      </a:rPr>
                      <a:t> = -2E-07x</a:t>
                    </a:r>
                    <a:r>
                      <a:rPr lang="en-US" baseline="30000">
                        <a:solidFill>
                          <a:schemeClr val="accent3">
                            <a:lumMod val="75000"/>
                          </a:schemeClr>
                        </a:solidFill>
                        <a:latin typeface="Akkurat Pro"/>
                        <a:cs typeface="Akkurat Pro"/>
                      </a:rPr>
                      <a:t>2</a:t>
                    </a:r>
                    <a:r>
                      <a:rPr lang="en-US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Akkurat Pro"/>
                        <a:cs typeface="Akkurat Pro"/>
                      </a:rPr>
                      <a:t> + 0.0016x - 2.1491
R² = 0.9901</a:t>
                    </a:r>
                    <a:endParaRPr lang="en-US">
                      <a:solidFill>
                        <a:schemeClr val="accent3">
                          <a:lumMod val="75000"/>
                        </a:schemeClr>
                      </a:solidFill>
                      <a:latin typeface="Akkurat Pro"/>
                      <a:cs typeface="Akkurat Pro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Sheet1!$N$15:$N$28</c:f>
              <c:numCache>
                <c:formatCode>0</c:formatCode>
                <c:ptCount val="14"/>
                <c:pt idx="0">
                  <c:v>3214</c:v>
                </c:pt>
                <c:pt idx="1">
                  <c:v>3162.5</c:v>
                </c:pt>
                <c:pt idx="2">
                  <c:v>2769.5</c:v>
                </c:pt>
                <c:pt idx="3">
                  <c:v>2696</c:v>
                </c:pt>
                <c:pt idx="4">
                  <c:v>2659.5</c:v>
                </c:pt>
                <c:pt idx="5">
                  <c:v>2586.5</c:v>
                </c:pt>
                <c:pt idx="6">
                  <c:v>2550.5</c:v>
                </c:pt>
                <c:pt idx="7">
                  <c:v>2284</c:v>
                </c:pt>
                <c:pt idx="8">
                  <c:v>2238.5</c:v>
                </c:pt>
                <c:pt idx="9">
                  <c:v>2178</c:v>
                </c:pt>
                <c:pt idx="10">
                  <c:v>2058</c:v>
                </c:pt>
                <c:pt idx="11">
                  <c:v>2013.5</c:v>
                </c:pt>
                <c:pt idx="12">
                  <c:v>1976.5</c:v>
                </c:pt>
                <c:pt idx="13">
                  <c:v>1923</c:v>
                </c:pt>
              </c:numCache>
            </c:numRef>
          </c:xVal>
          <c:yVal>
            <c:numRef>
              <c:f>Sheet1!$E$15:$E$28</c:f>
              <c:numCache>
                <c:formatCode>0.00</c:formatCode>
                <c:ptCount val="14"/>
                <c:pt idx="0">
                  <c:v>0.8868778280542986</c:v>
                </c:pt>
                <c:pt idx="1">
                  <c:v>0.82782805429864248</c:v>
                </c:pt>
                <c:pt idx="2">
                  <c:v>0.74374057315233788</c:v>
                </c:pt>
                <c:pt idx="3">
                  <c:v>0.70395927601809949</c:v>
                </c:pt>
                <c:pt idx="4">
                  <c:v>0.6767471091000502</c:v>
                </c:pt>
                <c:pt idx="5">
                  <c:v>0.60175967823026644</c:v>
                </c:pt>
                <c:pt idx="6">
                  <c:v>0.55316742081447967</c:v>
                </c:pt>
                <c:pt idx="7">
                  <c:v>0.4595399698340874</c:v>
                </c:pt>
                <c:pt idx="8">
                  <c:v>0.42008547008547004</c:v>
                </c:pt>
                <c:pt idx="9">
                  <c:v>0.36779788838612365</c:v>
                </c:pt>
                <c:pt idx="10">
                  <c:v>0.30746606334841625</c:v>
                </c:pt>
                <c:pt idx="11">
                  <c:v>0.26297134238310704</c:v>
                </c:pt>
                <c:pt idx="12">
                  <c:v>0.22727501256913019</c:v>
                </c:pt>
                <c:pt idx="13">
                  <c:v>0.1695827048768225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2B-DE43-BE17-24D85A1BF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843944"/>
        <c:axId val="1811850760"/>
      </c:scatterChart>
      <c:valAx>
        <c:axId val="1811843944"/>
        <c:scaling>
          <c:orientation val="minMax"/>
          <c:min val="1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Raw Sensor Data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850760"/>
        <c:crosses val="autoZero"/>
        <c:crossBetween val="midCat"/>
      </c:valAx>
      <c:valAx>
        <c:axId val="18118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Actual Slab VWC, m</a:t>
                </a:r>
                <a:r>
                  <a:rPr lang="en-US" baseline="30000"/>
                  <a:t>3</a:t>
                </a:r>
                <a:r>
                  <a:rPr lang="en-US"/>
                  <a:t> m</a:t>
                </a:r>
                <a:r>
                  <a:rPr lang="en-US" baseline="30000"/>
                  <a:t>-3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843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55087038164201"/>
          <c:y val="0.433037821613103"/>
          <c:w val="0.13389971753688501"/>
          <c:h val="0.287120939226475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7407</xdr:colOff>
      <xdr:row>30</xdr:row>
      <xdr:rowOff>12697</xdr:rowOff>
    </xdr:from>
    <xdr:to>
      <xdr:col>8</xdr:col>
      <xdr:colOff>821267</xdr:colOff>
      <xdr:row>56</xdr:row>
      <xdr:rowOff>67733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241300</xdr:colOff>
      <xdr:row>2</xdr:row>
      <xdr:rowOff>266700</xdr:rowOff>
    </xdr:from>
    <xdr:to>
      <xdr:col>0</xdr:col>
      <xdr:colOff>1293876</xdr:colOff>
      <xdr:row>10</xdr:row>
      <xdr:rowOff>40674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B6425-C0ED-1145-967B-7947498ADB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300" y="927100"/>
          <a:ext cx="1052576" cy="159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tabSelected="1" zoomScale="96" zoomScaleNormal="399" workbookViewId="0">
      <selection activeCell="J11" sqref="J11"/>
    </sheetView>
  </sheetViews>
  <sheetFormatPr baseColWidth="10" defaultRowHeight="15" x14ac:dyDescent="0.2"/>
  <cols>
    <col min="1" max="1" width="21.33203125" style="3" customWidth="1"/>
    <col min="2" max="2" width="20.5" style="3" customWidth="1"/>
    <col min="3" max="3" width="15.6640625" style="3" customWidth="1"/>
    <col min="4" max="7" width="13.83203125" style="3" customWidth="1"/>
    <col min="8" max="9" width="11.83203125" style="3" customWidth="1"/>
    <col min="10" max="10" width="12" style="3" customWidth="1"/>
    <col min="11" max="16384" width="10.83203125" style="3"/>
  </cols>
  <sheetData>
    <row r="1" spans="1:17" ht="20" customHeight="1" x14ac:dyDescent="0.2">
      <c r="A1" s="1"/>
      <c r="B1" s="1"/>
      <c r="C1" s="1"/>
      <c r="D1" s="1"/>
      <c r="E1" s="1"/>
      <c r="F1" s="1"/>
      <c r="G1" s="1"/>
      <c r="H1" s="2"/>
      <c r="I1" s="2"/>
      <c r="J1" s="24"/>
      <c r="K1" s="1"/>
      <c r="L1" s="1"/>
      <c r="M1" s="2"/>
      <c r="N1" s="2"/>
      <c r="O1" s="1"/>
      <c r="P1" s="1"/>
      <c r="Q1" s="2"/>
    </row>
    <row r="2" spans="1:17" ht="32" customHeight="1" x14ac:dyDescent="0.2">
      <c r="A2" s="1"/>
      <c r="B2" s="1"/>
      <c r="C2" s="1"/>
      <c r="D2" s="1"/>
      <c r="E2" s="1"/>
      <c r="F2" s="1"/>
      <c r="G2" s="1"/>
      <c r="H2" s="2"/>
      <c r="I2" s="27" t="s">
        <v>40</v>
      </c>
      <c r="J2" s="27"/>
      <c r="K2" s="27"/>
      <c r="L2" s="27"/>
      <c r="M2" s="2"/>
      <c r="N2" s="2"/>
      <c r="O2" s="1"/>
      <c r="P2" s="1"/>
      <c r="Q2" s="2"/>
    </row>
    <row r="3" spans="1:17" ht="36" customHeight="1" x14ac:dyDescent="0.2">
      <c r="A3" s="1"/>
      <c r="B3" s="4" t="s">
        <v>9</v>
      </c>
      <c r="C3" s="33" t="s">
        <v>38</v>
      </c>
      <c r="D3" s="33"/>
      <c r="E3" s="33"/>
      <c r="F3" s="1"/>
      <c r="G3" s="1"/>
      <c r="H3" s="1"/>
      <c r="I3" s="1"/>
      <c r="J3" s="1"/>
      <c r="K3" s="25"/>
      <c r="L3" s="25"/>
      <c r="M3" s="25"/>
      <c r="N3" s="5"/>
      <c r="O3" s="1"/>
      <c r="P3" s="1"/>
    </row>
    <row r="4" spans="1:17" x14ac:dyDescent="0.2">
      <c r="A4" s="15"/>
      <c r="B4" s="4" t="s">
        <v>12</v>
      </c>
      <c r="C4" s="34">
        <v>500</v>
      </c>
      <c r="D4" s="34"/>
      <c r="E4" s="34"/>
      <c r="F4" s="1"/>
      <c r="G4" s="1"/>
      <c r="H4" s="1"/>
      <c r="I4" s="1"/>
      <c r="J4" s="24"/>
      <c r="K4" s="25"/>
      <c r="L4" s="25"/>
      <c r="M4" s="25"/>
      <c r="N4" s="5"/>
      <c r="O4" s="1"/>
      <c r="P4" s="1"/>
    </row>
    <row r="5" spans="1:17" x14ac:dyDescent="0.2">
      <c r="A5" s="1"/>
      <c r="B5" s="4" t="s">
        <v>13</v>
      </c>
      <c r="C5" s="34">
        <v>1539.3</v>
      </c>
      <c r="D5" s="34"/>
      <c r="E5" s="34"/>
      <c r="F5" s="1"/>
      <c r="G5" s="1"/>
      <c r="H5" s="1"/>
      <c r="I5" s="1"/>
      <c r="J5" s="24"/>
      <c r="K5" s="25"/>
      <c r="L5" s="25"/>
      <c r="M5" s="25"/>
      <c r="N5" s="5"/>
      <c r="O5" s="1"/>
      <c r="P5" s="1"/>
    </row>
    <row r="6" spans="1:17" ht="16" customHeight="1" x14ac:dyDescent="0.2">
      <c r="A6" s="1"/>
      <c r="B6" s="4" t="s">
        <v>11</v>
      </c>
      <c r="C6" s="34">
        <v>1021.9</v>
      </c>
      <c r="D6" s="34"/>
      <c r="E6" s="34"/>
      <c r="F6" s="1"/>
      <c r="G6" s="1"/>
      <c r="H6" s="1"/>
      <c r="I6" s="1"/>
      <c r="J6" s="5"/>
      <c r="K6" s="1"/>
      <c r="L6" s="1"/>
      <c r="M6" s="1"/>
      <c r="N6" s="5"/>
      <c r="O6" s="1"/>
      <c r="P6" s="1"/>
    </row>
    <row r="7" spans="1:17" ht="16" x14ac:dyDescent="0.2">
      <c r="A7" s="1"/>
      <c r="B7" s="4" t="s">
        <v>27</v>
      </c>
      <c r="C7" s="34">
        <v>7956</v>
      </c>
      <c r="D7" s="34"/>
      <c r="E7" s="34"/>
      <c r="F7" s="1"/>
      <c r="G7" s="1"/>
      <c r="H7" s="1"/>
      <c r="I7" s="1"/>
      <c r="J7" s="5"/>
      <c r="K7" s="1"/>
      <c r="L7" s="1"/>
      <c r="M7" s="1"/>
      <c r="N7" s="5"/>
      <c r="O7" s="1"/>
      <c r="P7" s="1"/>
    </row>
    <row r="8" spans="1:17" x14ac:dyDescent="0.2">
      <c r="A8" s="1"/>
      <c r="B8" s="4" t="s">
        <v>10</v>
      </c>
      <c r="C8" s="34">
        <v>266.60000000000002</v>
      </c>
      <c r="D8" s="34"/>
      <c r="E8" s="34"/>
      <c r="F8" s="1"/>
      <c r="G8" s="1"/>
      <c r="H8" s="1"/>
      <c r="I8" s="1"/>
      <c r="J8" s="5"/>
      <c r="K8" s="1"/>
      <c r="L8" s="1"/>
      <c r="M8" s="1"/>
      <c r="N8" s="5"/>
      <c r="O8" s="1"/>
      <c r="P8" s="1"/>
    </row>
    <row r="9" spans="1:17" x14ac:dyDescent="0.2">
      <c r="A9" s="1"/>
      <c r="B9" s="4" t="s">
        <v>8</v>
      </c>
      <c r="C9" s="34" t="s">
        <v>7</v>
      </c>
      <c r="D9" s="34"/>
      <c r="E9" s="34"/>
      <c r="F9" s="1"/>
      <c r="G9" s="1"/>
      <c r="H9" s="1"/>
      <c r="I9" s="1"/>
      <c r="J9" s="6"/>
      <c r="L9" s="1"/>
      <c r="M9" s="1"/>
      <c r="N9" s="6"/>
      <c r="O9" s="1"/>
      <c r="P9" s="1"/>
    </row>
    <row r="10" spans="1:17" x14ac:dyDescent="0.2">
      <c r="A10" s="1"/>
      <c r="B10" s="1"/>
      <c r="D10" s="7"/>
      <c r="E10" s="1"/>
      <c r="F10" s="1"/>
      <c r="G10" s="1"/>
      <c r="H10" s="1"/>
      <c r="I10" s="1"/>
      <c r="J10" s="7"/>
      <c r="K10" s="7"/>
      <c r="L10" s="1"/>
      <c r="M10" s="1"/>
      <c r="N10" s="7"/>
      <c r="O10" s="1"/>
      <c r="P10" s="1"/>
    </row>
    <row r="11" spans="1:17" x14ac:dyDescent="0.2">
      <c r="A11" s="1"/>
      <c r="B11" s="8"/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">
      <c r="A12" s="1"/>
      <c r="B12" s="31" t="s">
        <v>23</v>
      </c>
      <c r="C12" s="31"/>
      <c r="D12" s="31" t="s">
        <v>25</v>
      </c>
      <c r="E12" s="31" t="s">
        <v>26</v>
      </c>
      <c r="F12" s="30" t="s">
        <v>6</v>
      </c>
      <c r="G12" s="30"/>
      <c r="H12" s="30"/>
      <c r="I12" s="30"/>
      <c r="J12" s="30"/>
      <c r="K12" s="30"/>
      <c r="L12" s="30" t="s">
        <v>34</v>
      </c>
      <c r="M12" s="30"/>
      <c r="N12" s="30"/>
      <c r="O12" s="1"/>
      <c r="P12" s="1"/>
    </row>
    <row r="13" spans="1:17" x14ac:dyDescent="0.2">
      <c r="A13" s="1"/>
      <c r="B13" s="31"/>
      <c r="C13" s="32"/>
      <c r="D13" s="31"/>
      <c r="E13" s="31"/>
      <c r="F13" s="28" t="s">
        <v>29</v>
      </c>
      <c r="G13" s="29"/>
      <c r="H13" s="28" t="s">
        <v>32</v>
      </c>
      <c r="I13" s="29"/>
      <c r="J13" s="28" t="s">
        <v>33</v>
      </c>
      <c r="K13" s="29"/>
      <c r="L13" s="10" t="s">
        <v>35</v>
      </c>
      <c r="M13" s="10" t="s">
        <v>36</v>
      </c>
      <c r="N13" s="10" t="s">
        <v>37</v>
      </c>
      <c r="O13" s="1"/>
      <c r="P13" s="1"/>
    </row>
    <row r="14" spans="1:17" ht="16" x14ac:dyDescent="0.2">
      <c r="A14" s="1"/>
      <c r="B14" s="19" t="s">
        <v>39</v>
      </c>
      <c r="C14" s="23" t="s">
        <v>0</v>
      </c>
      <c r="D14" s="21" t="s">
        <v>0</v>
      </c>
      <c r="E14" s="11" t="s">
        <v>28</v>
      </c>
      <c r="F14" s="11" t="s">
        <v>30</v>
      </c>
      <c r="G14" s="11" t="s">
        <v>31</v>
      </c>
      <c r="H14" s="11" t="s">
        <v>30</v>
      </c>
      <c r="I14" s="11" t="s">
        <v>31</v>
      </c>
      <c r="J14" s="11" t="s">
        <v>30</v>
      </c>
      <c r="K14" s="11" t="s">
        <v>31</v>
      </c>
      <c r="L14" s="11" t="s">
        <v>5</v>
      </c>
      <c r="M14" s="11" t="s">
        <v>5</v>
      </c>
      <c r="N14" s="11" t="s">
        <v>5</v>
      </c>
      <c r="O14" s="1"/>
      <c r="P14" s="1"/>
    </row>
    <row r="15" spans="1:17" x14ac:dyDescent="0.2">
      <c r="A15" s="1"/>
      <c r="B15" s="20" t="s">
        <v>14</v>
      </c>
      <c r="C15" s="35">
        <v>10383.799999999999</v>
      </c>
      <c r="D15" s="22">
        <f>C15-$C$4-$C$5-$C$6-$C$8</f>
        <v>7056</v>
      </c>
      <c r="E15" s="16">
        <f>D15/$C$7</f>
        <v>0.8868778280542986</v>
      </c>
      <c r="F15" s="35">
        <v>3196</v>
      </c>
      <c r="G15" s="35">
        <v>3249</v>
      </c>
      <c r="H15" s="35">
        <v>3181</v>
      </c>
      <c r="I15" s="35">
        <v>3219</v>
      </c>
      <c r="J15" s="35">
        <v>3181</v>
      </c>
      <c r="K15" s="35">
        <v>3247</v>
      </c>
      <c r="L15" s="17">
        <f>AVERAGE(F15:G15)</f>
        <v>3222.5</v>
      </c>
      <c r="M15" s="17">
        <f>AVERAGE(H15:I15)</f>
        <v>3200</v>
      </c>
      <c r="N15" s="18">
        <f>AVERAGE(J15:K15)</f>
        <v>3214</v>
      </c>
      <c r="O15" s="1"/>
      <c r="P15" s="1"/>
    </row>
    <row r="16" spans="1:17" x14ac:dyDescent="0.2">
      <c r="A16" s="1"/>
      <c r="B16" s="20" t="s">
        <v>4</v>
      </c>
      <c r="C16" s="35">
        <v>9914</v>
      </c>
      <c r="D16" s="22">
        <f t="shared" ref="D16:D28" si="0">C16-$C$4-$C$5-$C$6-$C$8</f>
        <v>6586.2</v>
      </c>
      <c r="E16" s="16">
        <f t="shared" ref="E16:E28" si="1">D16/$C$7</f>
        <v>0.82782805429864248</v>
      </c>
      <c r="F16" s="35">
        <v>3218</v>
      </c>
      <c r="G16" s="35">
        <v>3234</v>
      </c>
      <c r="H16" s="35">
        <v>3076</v>
      </c>
      <c r="I16" s="35">
        <v>3142</v>
      </c>
      <c r="J16" s="35">
        <v>3131</v>
      </c>
      <c r="K16" s="35">
        <v>3194</v>
      </c>
      <c r="L16" s="17">
        <f t="shared" ref="L16:L28" si="2">AVERAGE(F16:G16)</f>
        <v>3226</v>
      </c>
      <c r="M16" s="17">
        <f t="shared" ref="M16:M28" si="3">AVERAGE(H16:I16)</f>
        <v>3109</v>
      </c>
      <c r="N16" s="18">
        <f t="shared" ref="N16:N28" si="4">AVERAGE(J16:K16)</f>
        <v>3162.5</v>
      </c>
      <c r="O16" s="1"/>
      <c r="P16" s="1"/>
    </row>
    <row r="17" spans="1:16" x14ac:dyDescent="0.2">
      <c r="A17" s="1"/>
      <c r="B17" s="20" t="s">
        <v>3</v>
      </c>
      <c r="C17" s="35">
        <v>9245</v>
      </c>
      <c r="D17" s="22">
        <f t="shared" si="0"/>
        <v>5917.2</v>
      </c>
      <c r="E17" s="16">
        <f t="shared" si="1"/>
        <v>0.74374057315233788</v>
      </c>
      <c r="F17" s="35">
        <v>3081</v>
      </c>
      <c r="G17" s="35">
        <v>3201</v>
      </c>
      <c r="H17" s="35">
        <v>2739</v>
      </c>
      <c r="I17" s="35">
        <v>2801</v>
      </c>
      <c r="J17" s="35">
        <v>2735</v>
      </c>
      <c r="K17" s="35">
        <v>2804</v>
      </c>
      <c r="L17" s="17">
        <f t="shared" si="2"/>
        <v>3141</v>
      </c>
      <c r="M17" s="17">
        <f t="shared" si="3"/>
        <v>2770</v>
      </c>
      <c r="N17" s="18">
        <f t="shared" si="4"/>
        <v>2769.5</v>
      </c>
      <c r="O17" s="1"/>
      <c r="P17" s="1"/>
    </row>
    <row r="18" spans="1:16" x14ac:dyDescent="0.2">
      <c r="A18" s="1"/>
      <c r="B18" s="20" t="s">
        <v>2</v>
      </c>
      <c r="C18" s="35">
        <v>8928.5</v>
      </c>
      <c r="D18" s="22">
        <f t="shared" si="0"/>
        <v>5600.7</v>
      </c>
      <c r="E18" s="16">
        <f t="shared" si="1"/>
        <v>0.70395927601809949</v>
      </c>
      <c r="F18" s="35">
        <v>2962</v>
      </c>
      <c r="G18" s="35">
        <v>3056</v>
      </c>
      <c r="H18" s="35">
        <v>2671</v>
      </c>
      <c r="I18" s="35">
        <v>2727</v>
      </c>
      <c r="J18" s="35">
        <v>2666</v>
      </c>
      <c r="K18" s="35">
        <v>2726</v>
      </c>
      <c r="L18" s="17">
        <f t="shared" si="2"/>
        <v>3009</v>
      </c>
      <c r="M18" s="17">
        <f t="shared" si="3"/>
        <v>2699</v>
      </c>
      <c r="N18" s="18">
        <f t="shared" si="4"/>
        <v>2696</v>
      </c>
      <c r="O18" s="1"/>
      <c r="P18" s="1"/>
    </row>
    <row r="19" spans="1:16" x14ac:dyDescent="0.2">
      <c r="A19" s="1"/>
      <c r="B19" s="20" t="s">
        <v>1</v>
      </c>
      <c r="C19" s="35">
        <v>8712</v>
      </c>
      <c r="D19" s="22">
        <f t="shared" si="0"/>
        <v>5384.2</v>
      </c>
      <c r="E19" s="16">
        <f t="shared" si="1"/>
        <v>0.6767471091000502</v>
      </c>
      <c r="F19" s="35">
        <v>2842</v>
      </c>
      <c r="G19" s="35">
        <v>2960</v>
      </c>
      <c r="H19" s="35">
        <v>2645</v>
      </c>
      <c r="I19" s="35">
        <v>2698</v>
      </c>
      <c r="J19" s="35">
        <v>2632</v>
      </c>
      <c r="K19" s="35">
        <v>2687</v>
      </c>
      <c r="L19" s="17">
        <f t="shared" si="2"/>
        <v>2901</v>
      </c>
      <c r="M19" s="17">
        <f t="shared" si="3"/>
        <v>2671.5</v>
      </c>
      <c r="N19" s="18">
        <f t="shared" si="4"/>
        <v>2659.5</v>
      </c>
      <c r="O19" s="1"/>
      <c r="P19" s="1"/>
    </row>
    <row r="20" spans="1:16" x14ac:dyDescent="0.2">
      <c r="A20" s="1"/>
      <c r="B20" s="20" t="s">
        <v>15</v>
      </c>
      <c r="C20" s="35">
        <v>8115.4</v>
      </c>
      <c r="D20" s="22">
        <f t="shared" si="0"/>
        <v>4787.5999999999995</v>
      </c>
      <c r="E20" s="16">
        <f t="shared" si="1"/>
        <v>0.60175967823026644</v>
      </c>
      <c r="F20" s="35">
        <v>2630</v>
      </c>
      <c r="G20" s="35">
        <v>2722</v>
      </c>
      <c r="H20" s="35">
        <v>2569</v>
      </c>
      <c r="I20" s="35">
        <v>2605</v>
      </c>
      <c r="J20" s="35">
        <v>2565</v>
      </c>
      <c r="K20" s="35">
        <v>2608</v>
      </c>
      <c r="L20" s="17">
        <f t="shared" si="2"/>
        <v>2676</v>
      </c>
      <c r="M20" s="17">
        <f t="shared" si="3"/>
        <v>2587</v>
      </c>
      <c r="N20" s="18">
        <f t="shared" si="4"/>
        <v>2586.5</v>
      </c>
      <c r="O20" s="1"/>
      <c r="P20" s="1"/>
    </row>
    <row r="21" spans="1:16" x14ac:dyDescent="0.2">
      <c r="A21" s="1"/>
      <c r="B21" s="20" t="s">
        <v>16</v>
      </c>
      <c r="C21" s="35">
        <v>7728.8</v>
      </c>
      <c r="D21" s="22">
        <f t="shared" si="0"/>
        <v>4401</v>
      </c>
      <c r="E21" s="16">
        <f t="shared" si="1"/>
        <v>0.55316742081447967</v>
      </c>
      <c r="F21" s="35">
        <v>2541</v>
      </c>
      <c r="G21" s="35">
        <v>2617</v>
      </c>
      <c r="H21" s="35">
        <v>2544</v>
      </c>
      <c r="I21" s="35">
        <v>2566</v>
      </c>
      <c r="J21" s="35">
        <v>2528</v>
      </c>
      <c r="K21" s="35">
        <v>2573</v>
      </c>
      <c r="L21" s="17">
        <f t="shared" si="2"/>
        <v>2579</v>
      </c>
      <c r="M21" s="17">
        <f t="shared" si="3"/>
        <v>2555</v>
      </c>
      <c r="N21" s="18">
        <f t="shared" si="4"/>
        <v>2550.5</v>
      </c>
      <c r="O21" s="1"/>
      <c r="P21" s="1"/>
    </row>
    <row r="22" spans="1:16" x14ac:dyDescent="0.2">
      <c r="A22" s="1"/>
      <c r="B22" s="20" t="s">
        <v>17</v>
      </c>
      <c r="C22" s="36">
        <v>6983.9</v>
      </c>
      <c r="D22" s="22">
        <f t="shared" si="0"/>
        <v>3656.0999999999995</v>
      </c>
      <c r="E22" s="16">
        <f t="shared" si="1"/>
        <v>0.4595399698340874</v>
      </c>
      <c r="F22" s="35">
        <v>2284</v>
      </c>
      <c r="G22" s="35">
        <v>2247</v>
      </c>
      <c r="H22" s="35">
        <v>2269</v>
      </c>
      <c r="I22" s="35">
        <v>2332</v>
      </c>
      <c r="J22" s="35">
        <v>2270</v>
      </c>
      <c r="K22" s="35">
        <v>2298</v>
      </c>
      <c r="L22" s="17">
        <f t="shared" si="2"/>
        <v>2265.5</v>
      </c>
      <c r="M22" s="17">
        <f t="shared" si="3"/>
        <v>2300.5</v>
      </c>
      <c r="N22" s="18">
        <f t="shared" si="4"/>
        <v>2284</v>
      </c>
      <c r="O22" s="1"/>
      <c r="P22" s="1"/>
    </row>
    <row r="23" spans="1:16" x14ac:dyDescent="0.2">
      <c r="A23" s="1"/>
      <c r="B23" s="20" t="s">
        <v>18</v>
      </c>
      <c r="C23" s="36">
        <v>6670</v>
      </c>
      <c r="D23" s="22">
        <f t="shared" si="0"/>
        <v>3342.2</v>
      </c>
      <c r="E23" s="16">
        <f t="shared" si="1"/>
        <v>0.42008547008547004</v>
      </c>
      <c r="F23" s="35">
        <v>2225</v>
      </c>
      <c r="G23" s="35">
        <v>2199</v>
      </c>
      <c r="H23" s="35">
        <v>2209</v>
      </c>
      <c r="I23" s="35">
        <v>2264</v>
      </c>
      <c r="J23" s="35">
        <v>2224</v>
      </c>
      <c r="K23" s="35">
        <v>2253</v>
      </c>
      <c r="L23" s="17">
        <f t="shared" si="2"/>
        <v>2212</v>
      </c>
      <c r="M23" s="17">
        <f t="shared" si="3"/>
        <v>2236.5</v>
      </c>
      <c r="N23" s="18">
        <f t="shared" si="4"/>
        <v>2238.5</v>
      </c>
      <c r="O23" s="1"/>
      <c r="P23" s="1"/>
    </row>
    <row r="24" spans="1:16" x14ac:dyDescent="0.2">
      <c r="A24" s="1"/>
      <c r="B24" s="20" t="s">
        <v>19</v>
      </c>
      <c r="C24" s="36">
        <v>6254</v>
      </c>
      <c r="D24" s="22">
        <f t="shared" si="0"/>
        <v>2926.2</v>
      </c>
      <c r="E24" s="16">
        <f t="shared" si="1"/>
        <v>0.36779788838612365</v>
      </c>
      <c r="F24" s="35">
        <v>2195</v>
      </c>
      <c r="G24" s="35">
        <v>2170</v>
      </c>
      <c r="H24" s="35">
        <v>2154</v>
      </c>
      <c r="I24" s="35">
        <v>2215</v>
      </c>
      <c r="J24" s="35">
        <v>2159</v>
      </c>
      <c r="K24" s="35">
        <v>2197</v>
      </c>
      <c r="L24" s="17">
        <f t="shared" si="2"/>
        <v>2182.5</v>
      </c>
      <c r="M24" s="17">
        <f t="shared" si="3"/>
        <v>2184.5</v>
      </c>
      <c r="N24" s="18">
        <f t="shared" si="4"/>
        <v>2178</v>
      </c>
      <c r="O24" s="1"/>
      <c r="P24" s="1"/>
    </row>
    <row r="25" spans="1:16" x14ac:dyDescent="0.2">
      <c r="A25" s="1"/>
      <c r="B25" s="20" t="s">
        <v>20</v>
      </c>
      <c r="C25" s="36">
        <v>5774</v>
      </c>
      <c r="D25" s="22">
        <f t="shared" si="0"/>
        <v>2446.1999999999998</v>
      </c>
      <c r="E25" s="16">
        <f t="shared" si="1"/>
        <v>0.30746606334841625</v>
      </c>
      <c r="F25" s="35">
        <v>2095</v>
      </c>
      <c r="G25" s="35">
        <v>2098</v>
      </c>
      <c r="H25" s="35">
        <v>2044</v>
      </c>
      <c r="I25" s="35">
        <v>2121</v>
      </c>
      <c r="J25" s="35">
        <v>2038</v>
      </c>
      <c r="K25" s="35">
        <v>2078</v>
      </c>
      <c r="L25" s="17">
        <f t="shared" si="2"/>
        <v>2096.5</v>
      </c>
      <c r="M25" s="17">
        <f t="shared" si="3"/>
        <v>2082.5</v>
      </c>
      <c r="N25" s="18">
        <f t="shared" si="4"/>
        <v>2058</v>
      </c>
      <c r="O25" s="1"/>
      <c r="P25" s="1"/>
    </row>
    <row r="26" spans="1:16" x14ac:dyDescent="0.2">
      <c r="A26" s="1"/>
      <c r="B26" s="20" t="s">
        <v>21</v>
      </c>
      <c r="C26" s="36">
        <v>5420</v>
      </c>
      <c r="D26" s="22">
        <f t="shared" si="0"/>
        <v>2092.1999999999998</v>
      </c>
      <c r="E26" s="16">
        <f t="shared" si="1"/>
        <v>0.26297134238310704</v>
      </c>
      <c r="F26" s="35">
        <v>2076</v>
      </c>
      <c r="G26" s="35">
        <v>2081</v>
      </c>
      <c r="H26" s="35">
        <v>2006</v>
      </c>
      <c r="I26" s="35">
        <v>2102</v>
      </c>
      <c r="J26" s="35">
        <v>1984</v>
      </c>
      <c r="K26" s="35">
        <v>2043</v>
      </c>
      <c r="L26" s="17">
        <f t="shared" si="2"/>
        <v>2078.5</v>
      </c>
      <c r="M26" s="17">
        <f t="shared" si="3"/>
        <v>2054</v>
      </c>
      <c r="N26" s="18">
        <f t="shared" si="4"/>
        <v>2013.5</v>
      </c>
      <c r="O26" s="1"/>
      <c r="P26" s="1"/>
    </row>
    <row r="27" spans="1:16" x14ac:dyDescent="0.2">
      <c r="A27" s="1"/>
      <c r="B27" s="20" t="s">
        <v>22</v>
      </c>
      <c r="C27" s="36">
        <v>5136</v>
      </c>
      <c r="D27" s="22">
        <f t="shared" si="0"/>
        <v>1808.1999999999998</v>
      </c>
      <c r="E27" s="16">
        <f t="shared" si="1"/>
        <v>0.22727501256913019</v>
      </c>
      <c r="F27" s="35">
        <v>2026</v>
      </c>
      <c r="G27" s="35">
        <v>2057</v>
      </c>
      <c r="H27" s="35">
        <v>1944</v>
      </c>
      <c r="I27" s="35">
        <v>2080</v>
      </c>
      <c r="J27" s="35">
        <v>1940</v>
      </c>
      <c r="K27" s="35">
        <v>2013</v>
      </c>
      <c r="L27" s="17">
        <f t="shared" si="2"/>
        <v>2041.5</v>
      </c>
      <c r="M27" s="17">
        <f t="shared" si="3"/>
        <v>2012</v>
      </c>
      <c r="N27" s="18">
        <f t="shared" si="4"/>
        <v>1976.5</v>
      </c>
      <c r="O27" s="1"/>
      <c r="P27" s="1"/>
    </row>
    <row r="28" spans="1:16" x14ac:dyDescent="0.2">
      <c r="A28" s="1"/>
      <c r="B28" s="20" t="s">
        <v>24</v>
      </c>
      <c r="C28" s="36">
        <v>4677</v>
      </c>
      <c r="D28" s="22">
        <f t="shared" si="0"/>
        <v>1349.1999999999998</v>
      </c>
      <c r="E28" s="16">
        <f t="shared" si="1"/>
        <v>0.1695827048768225</v>
      </c>
      <c r="F28" s="35">
        <v>1939</v>
      </c>
      <c r="G28" s="35">
        <v>2003</v>
      </c>
      <c r="H28" s="35">
        <v>1869</v>
      </c>
      <c r="I28" s="35">
        <v>2055</v>
      </c>
      <c r="J28" s="35">
        <v>1889</v>
      </c>
      <c r="K28" s="35">
        <v>1957</v>
      </c>
      <c r="L28" s="18">
        <f t="shared" si="2"/>
        <v>1971</v>
      </c>
      <c r="M28" s="26">
        <f t="shared" si="3"/>
        <v>1962</v>
      </c>
      <c r="N28" s="18">
        <f t="shared" si="4"/>
        <v>1923</v>
      </c>
      <c r="O28" s="1"/>
      <c r="P28" s="1"/>
    </row>
    <row r="29" spans="1:16" x14ac:dyDescent="0.2">
      <c r="A29" s="1"/>
      <c r="B29" s="1"/>
      <c r="D29" s="1"/>
      <c r="E29" s="1"/>
      <c r="F29" s="1"/>
      <c r="G29" s="12"/>
      <c r="H29" s="1"/>
      <c r="I29" s="1"/>
      <c r="J29" s="2"/>
      <c r="K29" s="2"/>
      <c r="L29" s="1"/>
      <c r="M29" s="1"/>
      <c r="N29" s="2"/>
      <c r="O29" s="1"/>
      <c r="P29" s="1"/>
    </row>
    <row r="30" spans="1:16" x14ac:dyDescent="0.2">
      <c r="A30" s="1"/>
      <c r="B30" s="1"/>
      <c r="C30" s="1"/>
      <c r="D30" s="1"/>
      <c r="E30" s="1"/>
      <c r="F30" s="1"/>
      <c r="G30" s="12"/>
      <c r="H30" s="1"/>
      <c r="I30" s="1"/>
      <c r="J30" s="2"/>
      <c r="K30" s="2"/>
      <c r="L30" s="1"/>
      <c r="M30" s="1"/>
      <c r="N30" s="2"/>
      <c r="O30" s="1"/>
      <c r="P30" s="1"/>
    </row>
    <row r="31" spans="1:16" x14ac:dyDescent="0.2">
      <c r="A31" s="1"/>
      <c r="B31" s="1"/>
      <c r="C31" s="1"/>
      <c r="D31" s="1"/>
      <c r="E31" s="1"/>
      <c r="F31" s="1"/>
      <c r="G31" s="12"/>
      <c r="H31" s="1"/>
      <c r="I31" s="1"/>
      <c r="J31" s="5"/>
      <c r="K31" s="1"/>
      <c r="L31" s="1"/>
      <c r="M31" s="1"/>
      <c r="N31" s="5"/>
      <c r="O31" s="1"/>
      <c r="P31" s="1"/>
    </row>
    <row r="32" spans="1:16" x14ac:dyDescent="0.2">
      <c r="A32" s="1"/>
      <c r="B32" s="1"/>
      <c r="C32" s="1"/>
      <c r="D32" s="1"/>
      <c r="E32" s="1"/>
      <c r="F32" s="1"/>
      <c r="G32" s="12"/>
      <c r="H32" s="1"/>
      <c r="I32" s="1"/>
      <c r="J32" s="5"/>
      <c r="K32" s="1"/>
      <c r="L32" s="1"/>
      <c r="M32" s="1"/>
      <c r="N32" s="5"/>
      <c r="O32" s="1"/>
      <c r="P32" s="1"/>
    </row>
    <row r="33" spans="1:16" x14ac:dyDescent="0.2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  <c r="M33" s="1"/>
      <c r="N33" s="5"/>
      <c r="O33" s="1"/>
      <c r="P33" s="1"/>
    </row>
    <row r="34" spans="1:16" x14ac:dyDescent="0.2">
      <c r="A34" s="1"/>
      <c r="B34" s="1"/>
      <c r="C34" s="1"/>
      <c r="D34" s="1"/>
      <c r="E34" s="1"/>
      <c r="F34" s="1"/>
      <c r="G34" s="1"/>
      <c r="H34" s="1"/>
      <c r="I34" s="1"/>
      <c r="J34" s="5"/>
      <c r="K34" s="1"/>
      <c r="L34" s="1"/>
      <c r="M34" s="1"/>
      <c r="N34" s="5"/>
      <c r="O34" s="1"/>
      <c r="P34" s="1"/>
    </row>
    <row r="35" spans="1:16" x14ac:dyDescent="0.2">
      <c r="A35" s="1"/>
      <c r="B35" s="1"/>
      <c r="C35" s="1"/>
      <c r="D35" s="1"/>
      <c r="E35" s="1"/>
      <c r="F35" s="1"/>
      <c r="G35" s="1"/>
      <c r="H35" s="1"/>
      <c r="I35" s="1"/>
      <c r="J35" s="5"/>
      <c r="K35" s="1"/>
      <c r="L35" s="1"/>
      <c r="M35" s="1"/>
      <c r="N35" s="5"/>
      <c r="O35" s="1"/>
      <c r="P35" s="1"/>
    </row>
    <row r="36" spans="1:16" x14ac:dyDescent="0.2">
      <c r="A36" s="1"/>
      <c r="B36" s="1"/>
      <c r="C36" s="1"/>
      <c r="D36" s="13"/>
      <c r="E36" s="1"/>
      <c r="F36" s="12"/>
      <c r="G36" s="14"/>
      <c r="H36" s="14"/>
      <c r="I36" s="14"/>
      <c r="J36" s="5"/>
      <c r="K36" s="1"/>
      <c r="L36" s="1"/>
      <c r="M36" s="1"/>
      <c r="N36" s="5"/>
      <c r="O36" s="1"/>
      <c r="P36" s="1"/>
    </row>
    <row r="37" spans="1:16" x14ac:dyDescent="0.2">
      <c r="A37" s="1"/>
      <c r="B37" s="1"/>
      <c r="C37" s="1"/>
      <c r="D37" s="1"/>
      <c r="E37" s="1"/>
      <c r="F37" s="1"/>
      <c r="G37" s="1"/>
      <c r="H37" s="1"/>
      <c r="I37" s="1"/>
      <c r="J37" s="6"/>
      <c r="L37" s="1"/>
      <c r="M37" s="1"/>
      <c r="N37" s="6"/>
      <c r="O37" s="1"/>
      <c r="P37" s="1"/>
    </row>
    <row r="38" spans="1:16" x14ac:dyDescent="0.2">
      <c r="A38" s="1"/>
      <c r="B38" s="1"/>
      <c r="C38" s="1"/>
      <c r="D38" s="1"/>
      <c r="E38" s="1"/>
      <c r="F38" s="1"/>
      <c r="G38" s="1"/>
      <c r="H38" s="1"/>
      <c r="I38" s="1"/>
      <c r="J38" s="7"/>
      <c r="K38" s="7"/>
      <c r="L38" s="1"/>
      <c r="M38" s="1"/>
      <c r="N38" s="7"/>
      <c r="O38" s="1"/>
      <c r="P38" s="1"/>
    </row>
    <row r="39" spans="1: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1"/>
      <c r="M40" s="1"/>
      <c r="N40" s="2"/>
      <c r="O40" s="1"/>
      <c r="P40" s="1"/>
    </row>
    <row r="41" spans="1:16" x14ac:dyDescent="0.2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1"/>
      <c r="M41" s="1"/>
      <c r="N41" s="2"/>
      <c r="O41" s="1"/>
      <c r="P41" s="1"/>
    </row>
    <row r="42" spans="1:16" x14ac:dyDescent="0.2">
      <c r="A42" s="1"/>
      <c r="B42" s="1"/>
      <c r="C42" s="1"/>
      <c r="D42" s="1"/>
      <c r="E42" s="1"/>
      <c r="F42" s="1"/>
      <c r="G42" s="1"/>
      <c r="H42" s="1"/>
      <c r="I42" s="1"/>
      <c r="J42" s="5"/>
      <c r="K42" s="1"/>
      <c r="L42" s="1"/>
      <c r="M42" s="1"/>
      <c r="N42" s="5"/>
      <c r="O42" s="1"/>
      <c r="P42" s="1"/>
    </row>
    <row r="43" spans="1:16" x14ac:dyDescent="0.2">
      <c r="A43" s="1"/>
      <c r="B43" s="1"/>
      <c r="C43" s="1"/>
      <c r="D43" s="1"/>
      <c r="E43" s="1"/>
      <c r="F43" s="1"/>
      <c r="G43" s="1"/>
      <c r="H43" s="1"/>
      <c r="I43" s="1"/>
      <c r="J43" s="5"/>
      <c r="K43" s="1"/>
      <c r="L43" s="1"/>
      <c r="M43" s="1"/>
      <c r="N43" s="5"/>
      <c r="O43" s="1"/>
      <c r="P43" s="1"/>
    </row>
    <row r="44" spans="1:16" x14ac:dyDescent="0.2">
      <c r="A44" s="1"/>
      <c r="B44" s="1"/>
      <c r="C44" s="1"/>
      <c r="D44" s="1"/>
      <c r="E44" s="1"/>
      <c r="F44" s="1"/>
      <c r="G44" s="1"/>
      <c r="H44" s="1"/>
      <c r="I44" s="1"/>
      <c r="J44" s="5"/>
      <c r="K44" s="1"/>
      <c r="L44" s="1"/>
      <c r="M44" s="1"/>
      <c r="N44" s="5"/>
      <c r="O44" s="1"/>
      <c r="P44" s="1"/>
    </row>
    <row r="45" spans="1:16" x14ac:dyDescent="0.2">
      <c r="A45" s="1"/>
      <c r="B45" s="1"/>
      <c r="C45" s="1"/>
      <c r="D45" s="1"/>
      <c r="E45" s="1"/>
      <c r="F45" s="1"/>
      <c r="G45" s="1"/>
      <c r="H45" s="1"/>
      <c r="I45" s="1"/>
      <c r="J45" s="5"/>
      <c r="K45" s="1"/>
      <c r="L45" s="1"/>
      <c r="M45" s="1"/>
      <c r="N45" s="5"/>
      <c r="O45" s="1"/>
      <c r="P45" s="1"/>
    </row>
    <row r="46" spans="1:16" x14ac:dyDescent="0.2">
      <c r="A46" s="1"/>
      <c r="B46" s="1"/>
      <c r="C46" s="1"/>
      <c r="D46" s="1"/>
      <c r="E46" s="1"/>
      <c r="F46" s="1"/>
      <c r="G46" s="1"/>
      <c r="H46" s="1"/>
      <c r="I46" s="1"/>
      <c r="J46" s="5"/>
      <c r="K46" s="1"/>
      <c r="L46" s="1"/>
      <c r="M46" s="1"/>
      <c r="N46" s="5"/>
      <c r="O46" s="1"/>
      <c r="P46" s="1"/>
    </row>
    <row r="47" spans="1:16" x14ac:dyDescent="0.2">
      <c r="A47" s="1"/>
      <c r="B47" s="1"/>
      <c r="C47" s="1"/>
      <c r="D47" s="1"/>
      <c r="E47" s="1"/>
      <c r="F47" s="1"/>
      <c r="G47" s="1"/>
      <c r="H47" s="1"/>
      <c r="I47" s="1"/>
      <c r="J47" s="5"/>
      <c r="K47" s="1"/>
      <c r="L47" s="1"/>
      <c r="M47" s="1"/>
      <c r="N47" s="5"/>
      <c r="O47" s="1"/>
      <c r="P47" s="1"/>
    </row>
    <row r="48" spans="1:16" x14ac:dyDescent="0.2">
      <c r="A48" s="1"/>
      <c r="B48" s="1"/>
      <c r="C48" s="1"/>
      <c r="D48" s="1"/>
      <c r="E48" s="1"/>
      <c r="F48" s="1"/>
      <c r="G48" s="1"/>
      <c r="H48" s="1"/>
      <c r="I48" s="1"/>
      <c r="J48" s="6"/>
      <c r="L48" s="1"/>
      <c r="M48" s="1"/>
      <c r="N48" s="6"/>
      <c r="O48" s="1"/>
      <c r="P48" s="1"/>
    </row>
    <row r="49" spans="1:16" x14ac:dyDescent="0.2">
      <c r="A49" s="1"/>
      <c r="B49" s="1"/>
      <c r="C49" s="1"/>
      <c r="D49" s="1"/>
      <c r="E49" s="1"/>
      <c r="F49" s="1"/>
      <c r="G49" s="1"/>
      <c r="H49" s="1"/>
      <c r="I49" s="1"/>
      <c r="J49" s="7"/>
      <c r="K49" s="7"/>
      <c r="L49" s="1"/>
      <c r="M49" s="1"/>
      <c r="N49" s="7"/>
      <c r="O49" s="1"/>
      <c r="P49" s="1"/>
    </row>
    <row r="50" spans="1: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1"/>
      <c r="M51" s="1"/>
      <c r="N51" s="2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1"/>
      <c r="M52" s="1"/>
      <c r="N52" s="2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5"/>
      <c r="K53" s="1"/>
      <c r="L53" s="1"/>
      <c r="M53" s="1"/>
      <c r="N53" s="5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5"/>
      <c r="K54" s="1"/>
      <c r="L54" s="1"/>
      <c r="M54" s="1"/>
      <c r="N54" s="5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5"/>
      <c r="K55" s="1"/>
      <c r="L55" s="1"/>
      <c r="M55" s="1"/>
      <c r="N55" s="5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5"/>
      <c r="K56" s="1"/>
      <c r="L56" s="1"/>
      <c r="M56" s="1"/>
      <c r="N56" s="5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5"/>
      <c r="K57" s="1"/>
      <c r="L57" s="1"/>
      <c r="M57" s="1"/>
      <c r="N57" s="5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5"/>
      <c r="K58" s="1"/>
      <c r="L58" s="1"/>
      <c r="M58" s="1"/>
      <c r="N58" s="5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 algorithmName="SHA-512" hashValue="+grx8o5QGRNdPbJLM5CiWM+wY4aSZ/PqsGNA0BDzMJI9Dn9+X9f360TvxvG7XmSHzONOlYUeoSMnLMKN/KG12g==" saltValue="K/lTug43W9tiLkSGGyhqFg==" spinCount="100000" sheet="1" objects="1" scenarios="1"/>
  <mergeCells count="16">
    <mergeCell ref="I2:L2"/>
    <mergeCell ref="J13:K13"/>
    <mergeCell ref="F12:K12"/>
    <mergeCell ref="L12:N12"/>
    <mergeCell ref="C3:E3"/>
    <mergeCell ref="C4:E4"/>
    <mergeCell ref="C5:E5"/>
    <mergeCell ref="C6:E6"/>
    <mergeCell ref="C7:E7"/>
    <mergeCell ref="C8:E8"/>
    <mergeCell ref="C9:E9"/>
    <mergeCell ref="B12:C13"/>
    <mergeCell ref="D12:D13"/>
    <mergeCell ref="E12:E13"/>
    <mergeCell ref="F13:G13"/>
    <mergeCell ref="H13:I13"/>
  </mergeCells>
  <conditionalFormatting sqref="F15:K28">
    <cfRule type="containsBlanks" dxfId="2" priority="3">
      <formula>LEN(TRIM(F15))=0</formula>
    </cfRule>
  </conditionalFormatting>
  <conditionalFormatting sqref="C3:E9">
    <cfRule type="containsBlanks" dxfId="1" priority="2">
      <formula>LEN(TRIM(C3))=0</formula>
    </cfRule>
  </conditionalFormatting>
  <conditionalFormatting sqref="C15:C28">
    <cfRule type="containsBlanks" dxfId="0" priority="1">
      <formula>LEN(TRIM(C15))=0</formula>
    </cfRule>
  </conditionalFormatting>
  <pageMargins left="0.25" right="0.5" top="0.25" bottom="0" header="0" footer="0"/>
  <pageSetup scale="64" orientation="landscape" horizontalDpi="4294967292" verticalDpi="4294967292"/>
  <ignoredErrors>
    <ignoredError sqref="L15:N28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Campbell</dc:creator>
  <cp:lastModifiedBy>Kristi Diep</cp:lastModifiedBy>
  <cp:lastPrinted>2019-01-07T16:52:19Z</cp:lastPrinted>
  <dcterms:created xsi:type="dcterms:W3CDTF">2018-11-26T19:34:13Z</dcterms:created>
  <dcterms:modified xsi:type="dcterms:W3CDTF">2019-01-07T18:29:33Z</dcterms:modified>
</cp:coreProperties>
</file>